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<sst xmlns="http://schemas.openxmlformats.org/spreadsheetml/2006/main" count="104" uniqueCount="49">
  <si>
    <t>ПРАЙС-ЛИСТ 18-1</t>
  </si>
  <si>
    <t>RAVATHERM XPS STANDARD</t>
  </si>
  <si>
    <t>(КМС, ПГС)</t>
  </si>
  <si>
    <t>Прочность на сжатие - 250-300 кПа, группа горючести - Г4, форма кромки - четверть, поверхность - гладкая</t>
  </si>
  <si>
    <t>Рекомендованная область использования: кровля, полы, фундамент, стены</t>
  </si>
  <si>
    <t>Наименование</t>
  </si>
  <si>
    <t>Толщина</t>
  </si>
  <si>
    <t>Ширина</t>
  </si>
  <si>
    <t>Длина</t>
  </si>
  <si>
    <t>Количество в упаковке</t>
  </si>
  <si>
    <t>Прочность</t>
  </si>
  <si>
    <t xml:space="preserve"> Цена, руб. (вкл.НДС)</t>
  </si>
  <si>
    <t>мм</t>
  </si>
  <si>
    <t>листов</t>
  </si>
  <si>
    <t>м2</t>
  </si>
  <si>
    <t>м3</t>
  </si>
  <si>
    <t>кПа</t>
  </si>
  <si>
    <t>уп.</t>
  </si>
  <si>
    <t>Ravatherm XPS STANDARD-20</t>
  </si>
  <si>
    <t>не менее 250</t>
  </si>
  <si>
    <t>Ravatherm XPS STANDART-30</t>
  </si>
  <si>
    <t>Ravatherm XPS STANDART-40</t>
  </si>
  <si>
    <t>Ravatherm XPS STANDART-50</t>
  </si>
  <si>
    <t>Ravatherm XPS STANDART-60</t>
  </si>
  <si>
    <t>Ravatherm XPS STANDART-80</t>
  </si>
  <si>
    <t>Ravatherm XPS STANDART-100</t>
  </si>
  <si>
    <r>
      <t xml:space="preserve">RAVATHERM XPS ECO </t>
    </r>
    <r>
      <rPr>
        <b/>
        <i/>
        <sz val="12"/>
        <rFont val="Calibri"/>
        <family val="2"/>
      </rPr>
      <t>(розница, рынки)</t>
    </r>
  </si>
  <si>
    <t xml:space="preserve">Прочность </t>
  </si>
  <si>
    <t>Ravatherm XPS ECO-20</t>
  </si>
  <si>
    <t>Ravatherm XPS ECO-30</t>
  </si>
  <si>
    <t>Ravatherm XPS ЭКО-40</t>
  </si>
  <si>
    <t>Ravatherm XPS ECO-50</t>
  </si>
  <si>
    <t>Ravatherm XPS ECO-100</t>
  </si>
  <si>
    <t>RAVATHERM XPS INDUSTRIAL 500</t>
  </si>
  <si>
    <t>Прочность на сжатие - 500 кПа, группа горючести - Г4, форма кромки - четверть, поверхность - гладкая</t>
  </si>
  <si>
    <t xml:space="preserve">Рекомендованная область использования: полы, фундамент, нагружаемые конструкции </t>
  </si>
  <si>
    <t>Ravatherm XPS INDUSTRIAL 500-40</t>
  </si>
  <si>
    <t>Ravatherm XPS INDUSTRIAL 500-50</t>
  </si>
  <si>
    <t>Ravatherm XPS INDUSTRIAL 500-60</t>
  </si>
  <si>
    <t>Ravatherm XPS INDUSTRIAL 500-80</t>
  </si>
  <si>
    <t>Ravatherm XPS INDUSTRIAL 500-100</t>
  </si>
  <si>
    <t>RAVATHERM XPS INDUSTRIAL 700</t>
  </si>
  <si>
    <t>Прочность на сжатие - 700 кПа, группа горючести - Г4, форма кромки - четверть, поверхность - гладкая</t>
  </si>
  <si>
    <t>Рекомендованная область использования: фундамент,   ж-б основания, полы пром.зданий и холодильников,</t>
  </si>
  <si>
    <t>Плотность</t>
  </si>
  <si>
    <t>кг/м3</t>
  </si>
  <si>
    <t>Ravatherm XPS INDUSTRIAL 700-100</t>
  </si>
  <si>
    <t>не менее 45</t>
  </si>
  <si>
    <t>ТМ RAVATHERM XPS ROOF, RAVATHERM XPS INDUSTRIAL 700 производство под заказ от 500 м3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</si>
</sst>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sz val="7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164" fontId="21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3" fontId="21" fillId="33" borderId="0" xfId="0" applyNumberFormat="1" applyFont="1" applyFill="1" applyBorder="1" applyAlignment="1">
      <alignment horizontal="center" vertical="center"/>
    </xf>
    <xf numFmtId="0" fontId="22" fillId="35" borderId="0" xfId="0" applyFont="1" applyFill="1" applyAlignment="1">
      <alignment vertical="center"/>
    </xf>
    <xf numFmtId="0" fontId="23" fillId="35" borderId="0" xfId="0" applyFont="1" applyFill="1" applyAlignment="1">
      <alignment vertical="center"/>
    </xf>
    <xf numFmtId="0" fontId="21" fillId="35" borderId="0" xfId="0" applyFont="1" applyFill="1" applyAlignment="1">
      <alignment vertical="center"/>
    </xf>
    <xf numFmtId="3" fontId="21" fillId="35" borderId="0" xfId="0" applyNumberFormat="1" applyFont="1" applyFill="1" applyAlignment="1">
      <alignment vertical="center"/>
    </xf>
    <xf numFmtId="0" fontId="21" fillId="33" borderId="0" xfId="0" applyFont="1" applyFill="1" applyAlignment="1">
      <alignment vertical="center"/>
    </xf>
    <xf numFmtId="3" fontId="21" fillId="33" borderId="0" xfId="0" applyNumberFormat="1" applyFont="1" applyFill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164" fontId="21" fillId="33" borderId="10" xfId="0" applyNumberFormat="1" applyFont="1" applyFill="1" applyBorder="1" applyAlignment="1">
      <alignment horizontal="center"/>
    </xf>
    <xf numFmtId="3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3" fontId="25" fillId="33" borderId="0" xfId="0" applyNumberFormat="1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justify"/>
    </xf>
    <xf numFmtId="164" fontId="25" fillId="35" borderId="0" xfId="0" applyNumberFormat="1" applyFont="1" applyFill="1" applyBorder="1" applyAlignment="1">
      <alignment horizontal="center" vertical="justify"/>
    </xf>
    <xf numFmtId="0" fontId="25" fillId="35" borderId="0" xfId="0" applyFont="1" applyFill="1" applyBorder="1" applyAlignment="1">
      <alignment horizontal="center" vertical="center" wrapText="1"/>
    </xf>
    <xf numFmtId="3" fontId="25" fillId="35" borderId="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justify"/>
    </xf>
    <xf numFmtId="164" fontId="21" fillId="33" borderId="0" xfId="0" applyNumberFormat="1" applyFont="1" applyFill="1" applyBorder="1" applyAlignment="1">
      <alignment horizontal="center" vertical="justify"/>
    </xf>
    <xf numFmtId="3" fontId="0" fillId="0" borderId="0" xfId="0" applyNumberFormat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21" fillId="33" borderId="10" xfId="0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justify"/>
    </xf>
    <xf numFmtId="164" fontId="21" fillId="33" borderId="10" xfId="0" applyNumberFormat="1" applyFont="1" applyFill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M41" sqref="M41"/>
    </sheetView>
  </sheetViews>
  <sheetFormatPr defaultColWidth="9.140625" defaultRowHeight="15"/>
  <cols>
    <col min="1" max="1" width="30.00390625" style="0" customWidth="1"/>
  </cols>
  <sheetData>
    <row r="1" spans="1:1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3"/>
      <c r="D2" s="3"/>
      <c r="E2" s="3"/>
      <c r="F2" s="3"/>
      <c r="G2" s="3"/>
      <c r="H2" s="3"/>
      <c r="I2" s="4"/>
      <c r="J2" s="4"/>
      <c r="K2" s="4"/>
    </row>
    <row r="3" spans="1:11" ht="15">
      <c r="A3" s="5"/>
      <c r="B3" s="6"/>
      <c r="C3" s="6"/>
      <c r="D3" s="6"/>
      <c r="E3" s="7"/>
      <c r="F3" s="8"/>
      <c r="G3" s="8"/>
      <c r="H3" s="9"/>
      <c r="I3" s="10"/>
      <c r="J3" s="10"/>
      <c r="K3" s="10"/>
    </row>
    <row r="4" spans="1:11" ht="15.75">
      <c r="A4" s="11" t="s">
        <v>1</v>
      </c>
      <c r="B4" s="12" t="s">
        <v>2</v>
      </c>
      <c r="C4" s="13"/>
      <c r="D4" s="13"/>
      <c r="E4" s="13"/>
      <c r="F4" s="13"/>
      <c r="G4" s="13"/>
      <c r="H4" s="13"/>
      <c r="I4" s="14"/>
      <c r="J4" s="14"/>
      <c r="K4" s="14"/>
    </row>
    <row r="5" spans="1:11" ht="15">
      <c r="A5" s="15" t="s">
        <v>3</v>
      </c>
      <c r="B5" s="15"/>
      <c r="C5" s="15"/>
      <c r="D5" s="15"/>
      <c r="E5" s="15"/>
      <c r="F5" s="15"/>
      <c r="G5" s="15"/>
      <c r="H5" s="15"/>
      <c r="I5" s="16"/>
      <c r="J5" s="16"/>
      <c r="K5" s="16"/>
    </row>
    <row r="6" spans="1:11" ht="15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30">
      <c r="A7" s="31" t="s">
        <v>5</v>
      </c>
      <c r="B7" s="32" t="s">
        <v>6</v>
      </c>
      <c r="C7" s="32" t="s">
        <v>7</v>
      </c>
      <c r="D7" s="32" t="s">
        <v>8</v>
      </c>
      <c r="E7" s="31" t="s">
        <v>9</v>
      </c>
      <c r="F7" s="31"/>
      <c r="G7" s="31"/>
      <c r="H7" s="32" t="s">
        <v>10</v>
      </c>
      <c r="I7" s="31" t="s">
        <v>11</v>
      </c>
      <c r="J7" s="31"/>
      <c r="K7" s="31"/>
    </row>
    <row r="8" spans="1:11" ht="15">
      <c r="A8" s="31"/>
      <c r="B8" s="32" t="s">
        <v>12</v>
      </c>
      <c r="C8" s="32" t="s">
        <v>12</v>
      </c>
      <c r="D8" s="32" t="s">
        <v>12</v>
      </c>
      <c r="E8" s="17" t="s">
        <v>13</v>
      </c>
      <c r="F8" s="17" t="s">
        <v>14</v>
      </c>
      <c r="G8" s="17" t="s">
        <v>15</v>
      </c>
      <c r="H8" s="32" t="s">
        <v>16</v>
      </c>
      <c r="I8" s="19" t="s">
        <v>17</v>
      </c>
      <c r="J8" s="19" t="s">
        <v>14</v>
      </c>
      <c r="K8" s="19" t="s">
        <v>15</v>
      </c>
    </row>
    <row r="9" spans="1:12" ht="15">
      <c r="A9" s="33" t="s">
        <v>18</v>
      </c>
      <c r="B9" s="17">
        <v>20</v>
      </c>
      <c r="C9" s="17">
        <v>600</v>
      </c>
      <c r="D9" s="17">
        <v>1200</v>
      </c>
      <c r="E9" s="20">
        <v>20</v>
      </c>
      <c r="F9" s="18">
        <f>(D9/1000)*(C9/1000)*E9</f>
        <v>14.399999999999999</v>
      </c>
      <c r="G9" s="18">
        <f>F9*(B9/1000)</f>
        <v>0.288</v>
      </c>
      <c r="H9" s="34" t="s">
        <v>19</v>
      </c>
      <c r="I9" s="19">
        <f>K9*G9</f>
        <v>1224</v>
      </c>
      <c r="J9" s="19">
        <f>K9*B9/1000</f>
        <v>85</v>
      </c>
      <c r="K9" s="35">
        <f>J9+250</f>
        <v>4500</v>
      </c>
      <c r="L9" s="30"/>
    </row>
    <row r="10" spans="1:11" ht="15">
      <c r="A10" s="33" t="s">
        <v>20</v>
      </c>
      <c r="B10" s="17">
        <v>30</v>
      </c>
      <c r="C10" s="17">
        <v>585</v>
      </c>
      <c r="D10" s="17">
        <v>1200</v>
      </c>
      <c r="E10" s="20">
        <v>14</v>
      </c>
      <c r="F10" s="18">
        <f aca="true" t="shared" si="0" ref="F10:F15">(D10/1000)*(C10/1000)*E10</f>
        <v>9.828</v>
      </c>
      <c r="G10" s="18">
        <f aca="true" t="shared" si="1" ref="G10:G15">F10*(B10/1000)</f>
        <v>0.29484</v>
      </c>
      <c r="H10" s="34"/>
      <c r="I10" s="19">
        <f aca="true" t="shared" si="2" ref="I10:I15">K10*G10</f>
        <v>1253.07</v>
      </c>
      <c r="J10" s="19">
        <f aca="true" t="shared" si="3" ref="J10:J15">K10*B10/1000</f>
        <v>127.5</v>
      </c>
      <c r="K10" s="35">
        <f>J10+250</f>
        <v>4500</v>
      </c>
    </row>
    <row r="11" spans="1:11" ht="15">
      <c r="A11" s="33" t="s">
        <v>21</v>
      </c>
      <c r="B11" s="17">
        <v>40</v>
      </c>
      <c r="C11" s="17">
        <f aca="true" t="shared" si="4" ref="C11:D15">C10</f>
        <v>585</v>
      </c>
      <c r="D11" s="17">
        <f t="shared" si="4"/>
        <v>1200</v>
      </c>
      <c r="E11" s="20">
        <v>10</v>
      </c>
      <c r="F11" s="18">
        <f t="shared" si="0"/>
        <v>7.02</v>
      </c>
      <c r="G11" s="18">
        <f t="shared" si="1"/>
        <v>0.2808</v>
      </c>
      <c r="H11" s="34"/>
      <c r="I11" s="19">
        <f t="shared" si="2"/>
        <v>1193.3999999999999</v>
      </c>
      <c r="J11" s="19">
        <f t="shared" si="3"/>
        <v>170</v>
      </c>
      <c r="K11" s="35">
        <f>J11+250</f>
        <v>4500</v>
      </c>
    </row>
    <row r="12" spans="1:11" ht="15">
      <c r="A12" s="33" t="s">
        <v>22</v>
      </c>
      <c r="B12" s="17">
        <v>50</v>
      </c>
      <c r="C12" s="17">
        <f t="shared" si="4"/>
        <v>585</v>
      </c>
      <c r="D12" s="17">
        <f t="shared" si="4"/>
        <v>1200</v>
      </c>
      <c r="E12" s="20">
        <v>7</v>
      </c>
      <c r="F12" s="18">
        <f t="shared" si="0"/>
        <v>4.914</v>
      </c>
      <c r="G12" s="18">
        <f t="shared" si="1"/>
        <v>0.2457</v>
      </c>
      <c r="H12" s="34"/>
      <c r="I12" s="19">
        <f t="shared" si="2"/>
        <v>982.8</v>
      </c>
      <c r="J12" s="19">
        <f t="shared" si="3"/>
        <v>200</v>
      </c>
      <c r="K12" s="35">
        <f>J12+250</f>
        <v>4250</v>
      </c>
    </row>
    <row r="13" spans="1:11" ht="15">
      <c r="A13" s="33" t="s">
        <v>23</v>
      </c>
      <c r="B13" s="17">
        <v>60</v>
      </c>
      <c r="C13" s="17">
        <f t="shared" si="4"/>
        <v>585</v>
      </c>
      <c r="D13" s="17">
        <f t="shared" si="4"/>
        <v>1200</v>
      </c>
      <c r="E13" s="20">
        <v>7</v>
      </c>
      <c r="F13" s="18">
        <f t="shared" si="0"/>
        <v>4.914</v>
      </c>
      <c r="G13" s="18">
        <f t="shared" si="1"/>
        <v>0.29484</v>
      </c>
      <c r="H13" s="34"/>
      <c r="I13" s="19">
        <f t="shared" si="2"/>
        <v>1297.296</v>
      </c>
      <c r="J13" s="19">
        <f t="shared" si="3"/>
        <v>264</v>
      </c>
      <c r="K13" s="35">
        <f>J13+250</f>
        <v>4650</v>
      </c>
    </row>
    <row r="14" spans="1:11" ht="15">
      <c r="A14" s="33" t="s">
        <v>24</v>
      </c>
      <c r="B14" s="17">
        <v>80</v>
      </c>
      <c r="C14" s="17">
        <f t="shared" si="4"/>
        <v>585</v>
      </c>
      <c r="D14" s="17">
        <f t="shared" si="4"/>
        <v>1200</v>
      </c>
      <c r="E14" s="20">
        <v>5</v>
      </c>
      <c r="F14" s="18">
        <f t="shared" si="0"/>
        <v>3.51</v>
      </c>
      <c r="G14" s="18">
        <f t="shared" si="1"/>
        <v>0.2808</v>
      </c>
      <c r="H14" s="34"/>
      <c r="I14" s="19">
        <f t="shared" si="2"/>
        <v>1235.52</v>
      </c>
      <c r="J14" s="19">
        <f t="shared" si="3"/>
        <v>352</v>
      </c>
      <c r="K14" s="35">
        <f>J14+250</f>
        <v>4650</v>
      </c>
    </row>
    <row r="15" spans="1:11" ht="15">
      <c r="A15" s="33" t="s">
        <v>25</v>
      </c>
      <c r="B15" s="17">
        <v>100</v>
      </c>
      <c r="C15" s="17">
        <f t="shared" si="4"/>
        <v>585</v>
      </c>
      <c r="D15" s="17">
        <f t="shared" si="4"/>
        <v>1200</v>
      </c>
      <c r="E15" s="20">
        <v>4</v>
      </c>
      <c r="F15" s="18">
        <f t="shared" si="0"/>
        <v>2.808</v>
      </c>
      <c r="G15" s="18">
        <f t="shared" si="1"/>
        <v>0.2808</v>
      </c>
      <c r="H15" s="34"/>
      <c r="I15" s="19">
        <f t="shared" si="2"/>
        <v>1235.52</v>
      </c>
      <c r="J15" s="19">
        <f t="shared" si="3"/>
        <v>440</v>
      </c>
      <c r="K15" s="35">
        <f>J15+250</f>
        <v>4650</v>
      </c>
    </row>
    <row r="16" spans="1:11" ht="15">
      <c r="A16" s="5"/>
      <c r="B16" s="6"/>
      <c r="C16" s="6"/>
      <c r="D16" s="6"/>
      <c r="E16" s="7"/>
      <c r="F16" s="8"/>
      <c r="G16" s="8"/>
      <c r="H16" s="9"/>
      <c r="I16" s="10"/>
      <c r="J16" s="10"/>
      <c r="K16" s="10"/>
    </row>
    <row r="17" spans="1:11" ht="15.75">
      <c r="A17" s="11" t="s">
        <v>26</v>
      </c>
      <c r="B17" s="13"/>
      <c r="C17" s="13"/>
      <c r="D17" s="13"/>
      <c r="E17" s="13"/>
      <c r="F17" s="13"/>
      <c r="G17" s="13"/>
      <c r="H17" s="13"/>
      <c r="I17" s="14"/>
      <c r="J17" s="14"/>
      <c r="K17" s="14"/>
    </row>
    <row r="18" spans="1:11" ht="15">
      <c r="A18" s="15" t="s">
        <v>3</v>
      </c>
      <c r="B18" s="15"/>
      <c r="C18" s="15"/>
      <c r="D18" s="15"/>
      <c r="E18" s="15"/>
      <c r="F18" s="15"/>
      <c r="G18" s="15"/>
      <c r="H18" s="15"/>
      <c r="I18" s="16"/>
      <c r="J18" s="15"/>
      <c r="K18" s="15"/>
    </row>
    <row r="19" spans="1:11" ht="15">
      <c r="A19" s="15" t="s">
        <v>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30">
      <c r="A20" s="31" t="s">
        <v>5</v>
      </c>
      <c r="B20" s="32" t="s">
        <v>6</v>
      </c>
      <c r="C20" s="32" t="s">
        <v>7</v>
      </c>
      <c r="D20" s="32" t="s">
        <v>8</v>
      </c>
      <c r="E20" s="31" t="s">
        <v>9</v>
      </c>
      <c r="F20" s="31"/>
      <c r="G20" s="31"/>
      <c r="H20" s="32" t="s">
        <v>27</v>
      </c>
      <c r="I20" s="31" t="s">
        <v>11</v>
      </c>
      <c r="J20" s="31"/>
      <c r="K20" s="31"/>
    </row>
    <row r="21" spans="1:11" ht="15">
      <c r="A21" s="31"/>
      <c r="B21" s="32" t="s">
        <v>12</v>
      </c>
      <c r="C21" s="32" t="s">
        <v>12</v>
      </c>
      <c r="D21" s="32" t="s">
        <v>12</v>
      </c>
      <c r="E21" s="17" t="s">
        <v>13</v>
      </c>
      <c r="F21" s="17" t="s">
        <v>14</v>
      </c>
      <c r="G21" s="17" t="s">
        <v>15</v>
      </c>
      <c r="H21" s="32" t="s">
        <v>16</v>
      </c>
      <c r="I21" s="19" t="s">
        <v>17</v>
      </c>
      <c r="J21" s="19" t="s">
        <v>14</v>
      </c>
      <c r="K21" s="19" t="s">
        <v>15</v>
      </c>
    </row>
    <row r="22" spans="1:11" ht="15">
      <c r="A22" s="36" t="s">
        <v>28</v>
      </c>
      <c r="B22" s="32">
        <v>20</v>
      </c>
      <c r="C22" s="32">
        <v>600</v>
      </c>
      <c r="D22" s="32">
        <v>1200</v>
      </c>
      <c r="E22" s="17">
        <v>15</v>
      </c>
      <c r="F22" s="17">
        <v>10.8</v>
      </c>
      <c r="G22" s="18">
        <f>F22*(B22/1000)</f>
        <v>0.21600000000000003</v>
      </c>
      <c r="H22" s="34" t="s">
        <v>19</v>
      </c>
      <c r="I22" s="19">
        <f>K22*G22</f>
        <v>918.0000000000001</v>
      </c>
      <c r="J22" s="19">
        <f>K22*B22/1000</f>
        <v>85</v>
      </c>
      <c r="K22" s="35">
        <f>J22+250</f>
        <v>4500</v>
      </c>
    </row>
    <row r="23" spans="1:11" ht="15">
      <c r="A23" s="33" t="s">
        <v>29</v>
      </c>
      <c r="B23" s="17">
        <v>30</v>
      </c>
      <c r="C23" s="17">
        <v>585</v>
      </c>
      <c r="D23" s="17">
        <v>1185</v>
      </c>
      <c r="E23" s="20">
        <v>10</v>
      </c>
      <c r="F23" s="18">
        <f>(D23/1000)*(C23/1000)*E23</f>
        <v>6.93225</v>
      </c>
      <c r="G23" s="18">
        <f>F23*(B23/1000)</f>
        <v>0.2079675</v>
      </c>
      <c r="H23" s="34"/>
      <c r="I23" s="19">
        <f>K23*G23</f>
        <v>883.861875</v>
      </c>
      <c r="J23" s="19">
        <f>K23*B23/1000</f>
        <v>127.5</v>
      </c>
      <c r="K23" s="35">
        <f>J23+250</f>
        <v>4500</v>
      </c>
    </row>
    <row r="24" spans="1:11" ht="15">
      <c r="A24" s="33" t="s">
        <v>30</v>
      </c>
      <c r="B24" s="17">
        <v>40</v>
      </c>
      <c r="C24" s="17">
        <f aca="true" t="shared" si="5" ref="C24:D26">C23</f>
        <v>585</v>
      </c>
      <c r="D24" s="17">
        <f t="shared" si="5"/>
        <v>1185</v>
      </c>
      <c r="E24" s="20">
        <v>7</v>
      </c>
      <c r="F24" s="18">
        <f>(D24/1000)*(C24/1000)*E24</f>
        <v>4.852575</v>
      </c>
      <c r="G24" s="18">
        <f>F24*(B24/1000)</f>
        <v>0.194103</v>
      </c>
      <c r="H24" s="34"/>
      <c r="I24" s="19">
        <f>K24*G24</f>
        <v>776.412</v>
      </c>
      <c r="J24" s="19">
        <f>K24*B24/1000</f>
        <v>160</v>
      </c>
      <c r="K24" s="35">
        <f>J24+250</f>
        <v>4250</v>
      </c>
    </row>
    <row r="25" spans="1:11" ht="15">
      <c r="A25" s="33" t="s">
        <v>31</v>
      </c>
      <c r="B25" s="17">
        <v>50</v>
      </c>
      <c r="C25" s="17">
        <f t="shared" si="5"/>
        <v>585</v>
      </c>
      <c r="D25" s="17">
        <f t="shared" si="5"/>
        <v>1185</v>
      </c>
      <c r="E25" s="20">
        <v>6</v>
      </c>
      <c r="F25" s="18">
        <f>(D25/1000)*(C25/1000)*E25</f>
        <v>4.15935</v>
      </c>
      <c r="G25" s="18">
        <f>F25*(B25/1000)</f>
        <v>0.2079675</v>
      </c>
      <c r="H25" s="34"/>
      <c r="I25" s="19">
        <f>K25*G25</f>
        <v>831.87</v>
      </c>
      <c r="J25" s="19">
        <f>K25*B25/1000</f>
        <v>200</v>
      </c>
      <c r="K25" s="35">
        <f>J25+250</f>
        <v>4250</v>
      </c>
    </row>
    <row r="26" spans="1:11" ht="15">
      <c r="A26" s="33" t="s">
        <v>32</v>
      </c>
      <c r="B26" s="17">
        <v>100</v>
      </c>
      <c r="C26" s="17">
        <f t="shared" si="5"/>
        <v>585</v>
      </c>
      <c r="D26" s="17">
        <f t="shared" si="5"/>
        <v>1185</v>
      </c>
      <c r="E26" s="20">
        <v>3</v>
      </c>
      <c r="F26" s="18">
        <f>(D26/1000)*(C26/1000)*E26</f>
        <v>2.079675</v>
      </c>
      <c r="G26" s="18">
        <f>F26*(B26/1000)</f>
        <v>0.2079675</v>
      </c>
      <c r="H26" s="34"/>
      <c r="I26" s="19">
        <f>K26*G26</f>
        <v>915.057</v>
      </c>
      <c r="J26" s="19">
        <f>K26*B26/1000</f>
        <v>440</v>
      </c>
      <c r="K26" s="35">
        <f>J26+250</f>
        <v>4650</v>
      </c>
    </row>
    <row r="27" spans="1:11" ht="15">
      <c r="A27" s="5"/>
      <c r="B27" s="6"/>
      <c r="C27" s="6"/>
      <c r="D27" s="6"/>
      <c r="E27" s="7"/>
      <c r="F27" s="8"/>
      <c r="G27" s="8"/>
      <c r="H27" s="9"/>
      <c r="I27" s="10"/>
      <c r="J27" s="10"/>
      <c r="K27" s="10"/>
    </row>
    <row r="28" spans="1:11" ht="15.75">
      <c r="A28" s="11" t="s">
        <v>33</v>
      </c>
      <c r="B28" s="13"/>
      <c r="C28" s="13"/>
      <c r="D28" s="13"/>
      <c r="E28" s="13"/>
      <c r="F28" s="13"/>
      <c r="G28" s="13"/>
      <c r="H28" s="13"/>
      <c r="I28" s="14"/>
      <c r="J28" s="14"/>
      <c r="K28" s="14"/>
    </row>
    <row r="29" spans="1:11" ht="15">
      <c r="A29" s="15" t="s">
        <v>34</v>
      </c>
      <c r="B29" s="15"/>
      <c r="C29" s="15"/>
      <c r="D29" s="15"/>
      <c r="E29" s="15"/>
      <c r="F29" s="15"/>
      <c r="G29" s="15"/>
      <c r="H29" s="15"/>
      <c r="I29" s="16"/>
      <c r="J29" s="16"/>
      <c r="K29" s="16"/>
    </row>
    <row r="30" spans="1:11" ht="15">
      <c r="A30" s="15" t="s">
        <v>35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30">
      <c r="A31" s="31" t="s">
        <v>5</v>
      </c>
      <c r="B31" s="32" t="s">
        <v>6</v>
      </c>
      <c r="C31" s="32" t="s">
        <v>7</v>
      </c>
      <c r="D31" s="32" t="s">
        <v>8</v>
      </c>
      <c r="E31" s="31" t="s">
        <v>9</v>
      </c>
      <c r="F31" s="31"/>
      <c r="G31" s="31"/>
      <c r="H31" s="32" t="s">
        <v>27</v>
      </c>
      <c r="I31" s="31" t="s">
        <v>11</v>
      </c>
      <c r="J31" s="31"/>
      <c r="K31" s="31"/>
    </row>
    <row r="32" spans="1:11" ht="15">
      <c r="A32" s="31"/>
      <c r="B32" s="32" t="s">
        <v>12</v>
      </c>
      <c r="C32" s="32" t="s">
        <v>12</v>
      </c>
      <c r="D32" s="32" t="s">
        <v>12</v>
      </c>
      <c r="E32" s="17" t="s">
        <v>13</v>
      </c>
      <c r="F32" s="17" t="s">
        <v>14</v>
      </c>
      <c r="G32" s="17" t="s">
        <v>15</v>
      </c>
      <c r="H32" s="32" t="s">
        <v>16</v>
      </c>
      <c r="I32" s="19" t="s">
        <v>17</v>
      </c>
      <c r="J32" s="19" t="s">
        <v>14</v>
      </c>
      <c r="K32" s="19" t="s">
        <v>15</v>
      </c>
    </row>
    <row r="33" spans="1:11" ht="15">
      <c r="A33" s="33" t="s">
        <v>36</v>
      </c>
      <c r="B33" s="17">
        <v>40</v>
      </c>
      <c r="C33" s="17">
        <v>585</v>
      </c>
      <c r="D33" s="17">
        <f>D25</f>
        <v>1185</v>
      </c>
      <c r="E33" s="20">
        <v>10</v>
      </c>
      <c r="F33" s="18">
        <f>(D33/1000)*(C33/1000)*E33</f>
        <v>6.93225</v>
      </c>
      <c r="G33" s="18">
        <f>F33*(B33/1000)</f>
        <v>0.27729</v>
      </c>
      <c r="H33" s="34">
        <v>500</v>
      </c>
      <c r="I33" s="19">
        <f>K33*G33</f>
        <v>1525.0949999999998</v>
      </c>
      <c r="J33" s="19">
        <f>K33*B33/1000</f>
        <v>220</v>
      </c>
      <c r="K33" s="35">
        <f>J33+250</f>
        <v>5750</v>
      </c>
    </row>
    <row r="34" spans="1:11" ht="15">
      <c r="A34" s="33" t="s">
        <v>37</v>
      </c>
      <c r="B34" s="17">
        <v>50</v>
      </c>
      <c r="C34" s="17">
        <f>C33</f>
        <v>585</v>
      </c>
      <c r="D34" s="17">
        <v>1185</v>
      </c>
      <c r="E34" s="20">
        <v>8</v>
      </c>
      <c r="F34" s="18">
        <f>(D34/1000)*(C34/1000)*E34</f>
        <v>5.5458</v>
      </c>
      <c r="G34" s="18">
        <f>F34*(B34/1000)</f>
        <v>0.27729</v>
      </c>
      <c r="H34" s="34"/>
      <c r="I34" s="19">
        <f>K34*G34</f>
        <v>1525.0949999999998</v>
      </c>
      <c r="J34" s="19">
        <f>K34*B34/1000</f>
        <v>275</v>
      </c>
      <c r="K34" s="35">
        <f>J34+250</f>
        <v>5750</v>
      </c>
    </row>
    <row r="35" spans="1:11" ht="15">
      <c r="A35" s="33" t="s">
        <v>38</v>
      </c>
      <c r="B35" s="17">
        <v>60</v>
      </c>
      <c r="C35" s="17">
        <f>C34</f>
        <v>585</v>
      </c>
      <c r="D35" s="17">
        <v>1185</v>
      </c>
      <c r="E35" s="20">
        <v>7</v>
      </c>
      <c r="F35" s="18">
        <f>(D35/1000)*(C35/1000)*E35</f>
        <v>4.852575</v>
      </c>
      <c r="G35" s="18">
        <f>F35*(B35/1000)</f>
        <v>0.2911545</v>
      </c>
      <c r="H35" s="34"/>
      <c r="I35" s="19">
        <f>K35*G35</f>
        <v>1601.3497499999999</v>
      </c>
      <c r="J35" s="19">
        <f>K35*B35/1000</f>
        <v>330</v>
      </c>
      <c r="K35" s="35">
        <f>J35+250</f>
        <v>5750</v>
      </c>
    </row>
    <row r="36" spans="1:11" ht="15">
      <c r="A36" s="33" t="s">
        <v>39</v>
      </c>
      <c r="B36" s="17">
        <v>80</v>
      </c>
      <c r="C36" s="17">
        <f>C35</f>
        <v>585</v>
      </c>
      <c r="D36" s="17">
        <v>1185</v>
      </c>
      <c r="E36" s="20">
        <v>5</v>
      </c>
      <c r="F36" s="18">
        <f>(D36/1000)*(C36/1000)*E36</f>
        <v>3.466125</v>
      </c>
      <c r="G36" s="18">
        <f>F36*(B36/1000)</f>
        <v>0.27729</v>
      </c>
      <c r="H36" s="34"/>
      <c r="I36" s="19">
        <f>K36*G36</f>
        <v>1552.8239999999998</v>
      </c>
      <c r="J36" s="19">
        <f>K36*B36/1000</f>
        <v>448</v>
      </c>
      <c r="K36" s="35">
        <f>J36+250</f>
        <v>5850</v>
      </c>
    </row>
    <row r="37" spans="1:11" ht="15">
      <c r="A37" s="33" t="s">
        <v>40</v>
      </c>
      <c r="B37" s="17">
        <v>100</v>
      </c>
      <c r="C37" s="17">
        <f>C36</f>
        <v>585</v>
      </c>
      <c r="D37" s="17">
        <v>1185</v>
      </c>
      <c r="E37" s="20">
        <v>4</v>
      </c>
      <c r="F37" s="18">
        <f>(D37/1000)*(C37/1000)*E37</f>
        <v>2.7729</v>
      </c>
      <c r="G37" s="18">
        <f>F37*(B37/1000)</f>
        <v>0.27729</v>
      </c>
      <c r="H37" s="34"/>
      <c r="I37" s="19">
        <f>K37*G37</f>
        <v>1552.8239999999998</v>
      </c>
      <c r="J37" s="19">
        <f>K37*B37/1000</f>
        <v>560</v>
      </c>
      <c r="K37" s="35">
        <f>J37+250</f>
        <v>5850</v>
      </c>
    </row>
    <row r="38" spans="1:11" ht="15">
      <c r="A38" s="5"/>
      <c r="B38" s="6"/>
      <c r="C38" s="6"/>
      <c r="D38" s="6"/>
      <c r="E38" s="7"/>
      <c r="F38" s="8"/>
      <c r="G38" s="8"/>
      <c r="H38" s="9"/>
      <c r="I38" s="10"/>
      <c r="J38" s="10"/>
      <c r="K38" s="21"/>
    </row>
    <row r="39" spans="1:11" ht="15.75">
      <c r="A39" s="11" t="s">
        <v>41</v>
      </c>
      <c r="B39" s="13"/>
      <c r="C39" s="13"/>
      <c r="D39" s="13"/>
      <c r="E39" s="13"/>
      <c r="F39" s="13"/>
      <c r="G39" s="13"/>
      <c r="H39" s="13"/>
      <c r="I39" s="14"/>
      <c r="J39" s="14"/>
      <c r="K39" s="14"/>
    </row>
    <row r="40" spans="1:11" ht="15">
      <c r="A40" s="15" t="s">
        <v>42</v>
      </c>
      <c r="B40" s="15"/>
      <c r="C40" s="15"/>
      <c r="D40" s="15"/>
      <c r="E40" s="15"/>
      <c r="F40" s="15"/>
      <c r="G40" s="15"/>
      <c r="H40" s="15"/>
      <c r="I40" s="16"/>
      <c r="J40" s="16"/>
      <c r="K40" s="16"/>
    </row>
    <row r="41" spans="1:11" ht="15.75" thickBot="1">
      <c r="A41" s="15" t="s">
        <v>43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30">
      <c r="A42" s="37" t="s">
        <v>5</v>
      </c>
      <c r="B42" s="32" t="s">
        <v>6</v>
      </c>
      <c r="C42" s="32" t="s">
        <v>7</v>
      </c>
      <c r="D42" s="32" t="s">
        <v>8</v>
      </c>
      <c r="E42" s="31" t="s">
        <v>9</v>
      </c>
      <c r="F42" s="31"/>
      <c r="G42" s="31"/>
      <c r="H42" s="32" t="s">
        <v>44</v>
      </c>
      <c r="I42" s="31" t="s">
        <v>11</v>
      </c>
      <c r="J42" s="31"/>
      <c r="K42" s="31"/>
    </row>
    <row r="43" spans="1:11" ht="15.75" thickBot="1">
      <c r="A43" s="38"/>
      <c r="B43" s="32" t="s">
        <v>12</v>
      </c>
      <c r="C43" s="32" t="s">
        <v>12</v>
      </c>
      <c r="D43" s="32" t="s">
        <v>12</v>
      </c>
      <c r="E43" s="17" t="s">
        <v>13</v>
      </c>
      <c r="F43" s="17" t="s">
        <v>14</v>
      </c>
      <c r="G43" s="17" t="s">
        <v>15</v>
      </c>
      <c r="H43" s="32" t="s">
        <v>45</v>
      </c>
      <c r="I43" s="19" t="s">
        <v>17</v>
      </c>
      <c r="J43" s="19" t="s">
        <v>14</v>
      </c>
      <c r="K43" s="19" t="s">
        <v>15</v>
      </c>
    </row>
    <row r="44" spans="1:11" ht="45.75" thickBot="1">
      <c r="A44" s="39" t="s">
        <v>46</v>
      </c>
      <c r="B44" s="17">
        <v>100</v>
      </c>
      <c r="C44" s="17">
        <v>585</v>
      </c>
      <c r="D44" s="17">
        <f>D34</f>
        <v>1185</v>
      </c>
      <c r="E44" s="40">
        <v>4</v>
      </c>
      <c r="F44" s="41">
        <f>(D44/1000)*(C44/1000)*E44</f>
        <v>2.7729</v>
      </c>
      <c r="G44" s="41">
        <f>F44*(B44/1000)</f>
        <v>0.27729</v>
      </c>
      <c r="H44" s="32" t="s">
        <v>47</v>
      </c>
      <c r="I44" s="19">
        <f>K44*G44</f>
        <v>1941.03</v>
      </c>
      <c r="J44" s="19">
        <f>K44*B44/1000</f>
        <v>700</v>
      </c>
      <c r="K44" s="35">
        <f>J44+250</f>
        <v>7250</v>
      </c>
    </row>
    <row r="45" spans="1:11" ht="15">
      <c r="A45" s="22" t="s">
        <v>48</v>
      </c>
      <c r="B45" s="23"/>
      <c r="C45" s="23"/>
      <c r="D45" s="23"/>
      <c r="E45" s="24"/>
      <c r="F45" s="25"/>
      <c r="G45" s="25"/>
      <c r="H45" s="26"/>
      <c r="I45" s="27"/>
      <c r="J45" s="27"/>
      <c r="K45" s="27"/>
    </row>
    <row r="46" spans="1:11" ht="15">
      <c r="A46" s="5"/>
      <c r="B46" s="6"/>
      <c r="C46" s="6"/>
      <c r="D46" s="6"/>
      <c r="E46" s="28"/>
      <c r="F46" s="29"/>
      <c r="G46" s="29"/>
      <c r="H46" s="9"/>
      <c r="I46" s="10"/>
      <c r="J46" s="10"/>
      <c r="K46" s="21"/>
    </row>
  </sheetData>
  <sheetProtection/>
  <mergeCells count="16">
    <mergeCell ref="H22:H26"/>
    <mergeCell ref="A31:A32"/>
    <mergeCell ref="E31:G31"/>
    <mergeCell ref="I31:K31"/>
    <mergeCell ref="H33:H37"/>
    <mergeCell ref="A42:A43"/>
    <mergeCell ref="E42:G42"/>
    <mergeCell ref="I42:K42"/>
    <mergeCell ref="A1:K1"/>
    <mergeCell ref="A7:A8"/>
    <mergeCell ref="E7:G7"/>
    <mergeCell ref="I7:K7"/>
    <mergeCell ref="H9:H15"/>
    <mergeCell ref="A20:A21"/>
    <mergeCell ref="E20:G20"/>
    <mergeCell ref="I20:K2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2018-11-08T11:50:27Z</dcterms:modified>
  <cp:category/>
  <cp:version/>
  <cp:contentType/>
  <cp:contentStatus/>
</cp:coreProperties>
</file>